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11985"/>
  </bookViews>
  <sheets>
    <sheet name="Linear-search-analytics" sheetId="1" r:id="rId1"/>
    <sheet name="Linear-size examples" sheetId="2" r:id="rId2"/>
  </sheets>
  <definedNames>
    <definedName name="_xlnm.Print_Area" localSheetId="0">'Linear-search-analytics'!$A$1:$D$65</definedName>
  </definedNames>
  <calcPr calcId="125725"/>
</workbook>
</file>

<file path=xl/calcChain.xml><?xml version="1.0" encoding="utf-8"?>
<calcChain xmlns="http://schemas.openxmlformats.org/spreadsheetml/2006/main">
  <c r="H40" i="2"/>
  <c r="H47" s="1"/>
  <c r="G40"/>
  <c r="G47" s="1"/>
  <c r="F40"/>
  <c r="F47" s="1"/>
  <c r="E40"/>
  <c r="E47" s="1"/>
  <c r="C5"/>
  <c r="H41" s="1"/>
  <c r="C6" i="1"/>
  <c r="J29" s="1"/>
  <c r="C49"/>
  <c r="C47"/>
  <c r="C43"/>
  <c r="C44" s="1"/>
  <c r="C52"/>
  <c r="C54" s="1"/>
  <c r="D5" i="2"/>
  <c r="G41" s="1"/>
  <c r="E5"/>
  <c r="F41" s="1"/>
  <c r="F5"/>
  <c r="E41" s="1"/>
  <c r="D8"/>
  <c r="D9" s="1"/>
  <c r="E8"/>
  <c r="F8"/>
  <c r="F9" s="1"/>
  <c r="F11" s="1"/>
  <c r="C8"/>
  <c r="C9" s="1"/>
  <c r="C11" s="1"/>
  <c r="C40" i="1"/>
  <c r="C9"/>
  <c r="C10" s="1"/>
  <c r="C22"/>
  <c r="C24" s="1"/>
  <c r="I29" s="1"/>
  <c r="E9" i="2" l="1"/>
  <c r="E11" s="1"/>
  <c r="D11"/>
  <c r="D13" s="1"/>
  <c r="G42" s="1"/>
  <c r="G43" s="1"/>
  <c r="G48" s="1"/>
  <c r="C13" i="1"/>
  <c r="D16" s="1"/>
  <c r="I10" s="1"/>
  <c r="C58"/>
  <c r="C59" s="1"/>
  <c r="C64" s="1"/>
  <c r="C27"/>
  <c r="C55"/>
  <c r="H29" s="1"/>
  <c r="C62"/>
  <c r="H30" s="1"/>
  <c r="J30"/>
  <c r="C15"/>
  <c r="C13" i="2"/>
  <c r="H42" s="1"/>
  <c r="H43" s="1"/>
  <c r="H48" s="1"/>
  <c r="C15"/>
  <c r="F15"/>
  <c r="F13"/>
  <c r="E42" s="1"/>
  <c r="E43" s="1"/>
  <c r="E48" s="1"/>
  <c r="D15"/>
  <c r="E15" l="1"/>
  <c r="E13"/>
  <c r="F42" s="1"/>
  <c r="F43" s="1"/>
  <c r="F48" s="1"/>
  <c r="C28" i="1"/>
  <c r="C33" s="1"/>
  <c r="D65"/>
  <c r="G10" s="1"/>
  <c r="C31" l="1"/>
  <c r="I30" s="1"/>
  <c r="D34" l="1"/>
  <c r="H10" s="1"/>
</calcChain>
</file>

<file path=xl/sharedStrings.xml><?xml version="1.0" encoding="utf-8"?>
<sst xmlns="http://schemas.openxmlformats.org/spreadsheetml/2006/main" count="146" uniqueCount="59">
  <si>
    <t>Data Volume</t>
  </si>
  <si>
    <t>Processing</t>
  </si>
  <si>
    <t>Review</t>
  </si>
  <si>
    <t>Document Count</t>
  </si>
  <si>
    <t>Pages</t>
  </si>
  <si>
    <t>Processing Cost/GB</t>
  </si>
  <si>
    <t>Volume after culling</t>
  </si>
  <si>
    <t># of GB data collected</t>
  </si>
  <si>
    <t>GB of data x $ per GB</t>
  </si>
  <si>
    <t>Pages per GB</t>
  </si>
  <si>
    <t>estimated number of pgs/GB</t>
  </si>
  <si>
    <t>estimated page count</t>
  </si>
  <si>
    <t>FTEs</t>
  </si>
  <si>
    <t>Hourly Rate</t>
  </si>
  <si>
    <t>Total Processing Cost</t>
  </si>
  <si>
    <t>Based on 100 docs/hour</t>
  </si>
  <si>
    <t xml:space="preserve">Processing  </t>
  </si>
  <si>
    <t>Turnaround - # of weeks to complete</t>
  </si>
  <si>
    <t>Total Review Cost</t>
  </si>
  <si>
    <t>Average hourly rate for review team</t>
  </si>
  <si>
    <t>Docs/hour x hourly rate</t>
  </si>
  <si>
    <t>Number of reviewers</t>
  </si>
  <si>
    <t>Case 1:  Full blown processing and linear review</t>
  </si>
  <si>
    <t>Case 2:  Search terms used to cull data during processing</t>
  </si>
  <si>
    <t>Cost/GB based on data out</t>
  </si>
  <si>
    <t>Cost/GB for full processing based on data in</t>
  </si>
  <si>
    <t>Volume remaining for processing</t>
  </si>
  <si>
    <t>Case 3:  Use Analytical Culling Tool</t>
  </si>
  <si>
    <t>Hours needed for Review</t>
  </si>
  <si>
    <t>Pre-Processing for Analytical Tool</t>
  </si>
  <si>
    <t>Total Pre-processing</t>
  </si>
  <si>
    <t>Volume after analytics</t>
  </si>
  <si>
    <t>Cost/GB to ingest ESI into analytics tool</t>
  </si>
  <si>
    <t>Volume times cost/GB</t>
  </si>
  <si>
    <t>Pre-processing Cost/GB</t>
  </si>
  <si>
    <t>Processing Cost</t>
  </si>
  <si>
    <t>Case 2 - TOTAL COST</t>
  </si>
  <si>
    <t>Case 1 - TOTAL COST</t>
  </si>
  <si>
    <t>Case 3 - TOTAL COST</t>
  </si>
  <si>
    <t>% of docs containing search terms</t>
  </si>
  <si>
    <t># of GB remaining</t>
  </si>
  <si>
    <t>Based on 40 hr. work week and # of FTEs above</t>
  </si>
  <si>
    <t>% of potentially relevant files remaining</t>
  </si>
  <si>
    <t>Based on volume after culling</t>
  </si>
  <si>
    <t>Analytics</t>
  </si>
  <si>
    <t>Keywords</t>
  </si>
  <si>
    <t>Linear</t>
  </si>
  <si>
    <t>Linear Review</t>
  </si>
  <si>
    <t>Pre-Review</t>
  </si>
  <si>
    <t>Hours needed for Pre-Review</t>
  </si>
  <si>
    <t>Pre-review cost</t>
  </si>
  <si>
    <t>Hours x hourly rate</t>
  </si>
  <si>
    <t>Est. Number of Docs/hour</t>
  </si>
  <si>
    <t>Docs Reviewed per Hour</t>
  </si>
  <si>
    <t>estimated number of docs reviewed per hour</t>
  </si>
  <si>
    <t>Based on metrics from previous reviews</t>
  </si>
  <si>
    <t>Ballpark estimates for processing and review</t>
  </si>
  <si>
    <t>number of documents reviewed per hour</t>
  </si>
  <si>
    <t>Based on avg. of 6 pgs/document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</si>
</sst>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164" fontId="1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9" fontId="1" fillId="0" borderId="0" xfId="3" applyFont="1" applyProtection="1">
      <protection locked="0"/>
    </xf>
    <xf numFmtId="37" fontId="1" fillId="0" borderId="0" xfId="2" applyNumberFormat="1" applyFont="1" applyProtection="1">
      <protection locked="0"/>
    </xf>
    <xf numFmtId="0" fontId="0" fillId="2" borderId="0" xfId="0" applyFill="1" applyProtection="1"/>
    <xf numFmtId="164" fontId="1" fillId="2" borderId="0" xfId="1" applyNumberFormat="1" applyFont="1" applyFill="1" applyProtection="1"/>
    <xf numFmtId="44" fontId="1" fillId="2" borderId="0" xfId="2" applyFont="1" applyFill="1" applyProtection="1"/>
    <xf numFmtId="0" fontId="0" fillId="0" borderId="0" xfId="0" applyProtection="1"/>
    <xf numFmtId="0" fontId="0" fillId="3" borderId="0" xfId="0" applyFill="1" applyProtection="1"/>
    <xf numFmtId="164" fontId="1" fillId="3" borderId="0" xfId="1" applyNumberFormat="1" applyFont="1" applyFill="1" applyProtection="1"/>
    <xf numFmtId="44" fontId="0" fillId="3" borderId="0" xfId="0" applyNumberFormat="1" applyFill="1" applyProtection="1"/>
    <xf numFmtId="37" fontId="1" fillId="2" borderId="0" xfId="2" applyNumberFormat="1" applyFont="1" applyFill="1" applyProtection="1"/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64" fontId="1" fillId="8" borderId="0" xfId="1" applyNumberFormat="1" applyFont="1" applyFill="1" applyProtection="1"/>
    <xf numFmtId="44" fontId="1" fillId="8" borderId="0" xfId="2" applyFont="1" applyFill="1" applyProtection="1"/>
    <xf numFmtId="0" fontId="3" fillId="0" borderId="0" xfId="0" applyFont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Processing &amp; Review Costs for 100GB Data</a:t>
            </a:r>
          </a:p>
        </c:rich>
      </c:tx>
      <c:layout/>
    </c:title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'Linear-search-analytics'!$G$9:$I$9</c:f>
              <c:strCache>
                <c:ptCount val="3"/>
                <c:pt idx="0">
                  <c:v>Analytics</c:v>
                </c:pt>
                <c:pt idx="1">
                  <c:v>Keywords</c:v>
                </c:pt>
                <c:pt idx="2">
                  <c:v>Linear</c:v>
                </c:pt>
              </c:strCache>
            </c:strRef>
          </c:cat>
          <c:val>
            <c:numRef>
              <c:f>'Linear-search-analytics'!$G$10:$I$10</c:f>
              <c:numCache>
                <c:formatCode>_("$"* #,##0_);_("$"* \(#,##0\);_("$"* "-"??_);_(@_)</c:formatCode>
                <c:ptCount val="3"/>
                <c:pt idx="0">
                  <c:v>64333.333333333336</c:v>
                </c:pt>
                <c:pt idx="1">
                  <c:v>171666.66666666666</c:v>
                </c:pt>
                <c:pt idx="2">
                  <c:v>343333.33333333331</c:v>
                </c:pt>
              </c:numCache>
            </c:numRef>
          </c:val>
        </c:ser>
        <c:shape val="box"/>
        <c:axId val="58246272"/>
        <c:axId val="58247808"/>
        <c:axId val="0"/>
      </c:bar3DChart>
      <c:catAx>
        <c:axId val="58246272"/>
        <c:scaling>
          <c:orientation val="minMax"/>
        </c:scaling>
        <c:axPos val="l"/>
        <c:numFmt formatCode="General" sourceLinked="1"/>
        <c:majorTickMark val="none"/>
        <c:tickLblPos val="nextTo"/>
        <c:crossAx val="58247808"/>
        <c:crossesAt val="0"/>
        <c:auto val="1"/>
        <c:lblAlgn val="ctr"/>
        <c:lblOffset val="100"/>
      </c:catAx>
      <c:valAx>
        <c:axId val="58247808"/>
        <c:scaling>
          <c:orientation val="minMax"/>
        </c:scaling>
        <c:axPos val="b"/>
        <c:majorGridlines/>
        <c:numFmt formatCode="_(&quot;$&quot;* #,##0_);_(&quot;$&quot;* \(#,##0\);_(&quot;$&quot;* &quot;-&quot;??_);_(@_)" sourceLinked="1"/>
        <c:majorTickMark val="none"/>
        <c:tickLblPos val="nextTo"/>
        <c:crossAx val="582462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'Linear-search-analytics'!$G$29</c:f>
              <c:strCache>
                <c:ptCount val="1"/>
                <c:pt idx="0">
                  <c:v>Processing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'Linear-search-analytics'!$H$28:$J$28</c:f>
              <c:strCache>
                <c:ptCount val="3"/>
                <c:pt idx="0">
                  <c:v>Analytics</c:v>
                </c:pt>
                <c:pt idx="1">
                  <c:v>Keywords</c:v>
                </c:pt>
                <c:pt idx="2">
                  <c:v>Linear</c:v>
                </c:pt>
              </c:strCache>
            </c:strRef>
          </c:cat>
          <c:val>
            <c:numRef>
              <c:f>'Linear-search-analytics'!$H$29:$J$29</c:f>
              <c:numCache>
                <c:formatCode>_("$"* #,##0.00_);_("$"* \(#,##0.00\);_("$"* "-"??_);_(@_)</c:formatCode>
                <c:ptCount val="3"/>
                <c:pt idx="0">
                  <c:v>11000</c:v>
                </c:pt>
                <c:pt idx="1">
                  <c:v>5000</c:v>
                </c:pt>
                <c:pt idx="2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'Linear-search-analytics'!$G$30</c:f>
              <c:strCache>
                <c:ptCount val="1"/>
                <c:pt idx="0">
                  <c:v>Review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'Linear-search-analytics'!$H$28:$J$28</c:f>
              <c:strCache>
                <c:ptCount val="3"/>
                <c:pt idx="0">
                  <c:v>Analytics</c:v>
                </c:pt>
                <c:pt idx="1">
                  <c:v>Keywords</c:v>
                </c:pt>
                <c:pt idx="2">
                  <c:v>Linear</c:v>
                </c:pt>
              </c:strCache>
            </c:strRef>
          </c:cat>
          <c:val>
            <c:numRef>
              <c:f>'Linear-search-analytics'!$H$30:$J$30</c:f>
              <c:numCache>
                <c:formatCode>_("$"* #,##0.00_);_("$"* \(#,##0.00\);_("$"* "-"??_);_(@_)</c:formatCode>
                <c:ptCount val="3"/>
                <c:pt idx="0">
                  <c:v>43333.333333333336</c:v>
                </c:pt>
                <c:pt idx="1">
                  <c:v>176666.66666666666</c:v>
                </c:pt>
                <c:pt idx="2">
                  <c:v>343333.33333333331</c:v>
                </c:pt>
              </c:numCache>
            </c:numRef>
          </c:val>
        </c:ser>
        <c:overlap val="100"/>
        <c:axId val="59203584"/>
        <c:axId val="59205120"/>
      </c:barChart>
      <c:catAx>
        <c:axId val="59203584"/>
        <c:scaling>
          <c:orientation val="minMax"/>
        </c:scaling>
        <c:axPos val="l"/>
        <c:numFmt formatCode="General" sourceLinked="1"/>
        <c:tickLblPos val="nextTo"/>
        <c:crossAx val="59205120"/>
        <c:crosses val="autoZero"/>
        <c:auto val="1"/>
        <c:lblAlgn val="ctr"/>
        <c:lblOffset val="100"/>
      </c:catAx>
      <c:valAx>
        <c:axId val="59205120"/>
        <c:scaling>
          <c:orientation val="minMax"/>
        </c:scaling>
        <c:axPos val="b"/>
        <c:majorGridlines/>
        <c:numFmt formatCode="_(\$* #,##0_);_(\$* \(#,##0\);_(\$* &quot;-&quot;_);_(@_)" sourceLinked="0"/>
        <c:tickLblPos val="nextTo"/>
        <c:crossAx val="5920358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elete val="1"/>
          </c:dLbls>
          <c:cat>
            <c:numRef>
              <c:f>'Linear-size examples'!$E$47:$H$47</c:f>
              <c:numCache>
                <c:formatCode>_(* #,##0_);_(* \(#,##0\);_(* "-"??_);_(@_)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10</c:v>
                </c:pt>
              </c:numCache>
            </c:numRef>
          </c:cat>
          <c:val>
            <c:numRef>
              <c:f>'Linear-size examples'!$E$48:$H$48</c:f>
              <c:numCache>
                <c:formatCode>_("$"* #,##0_);_("$"* \(#,##0\);_("$"* "-"??_);_(@_)</c:formatCode>
                <c:ptCount val="4"/>
                <c:pt idx="0">
                  <c:v>353333.33333333331</c:v>
                </c:pt>
                <c:pt idx="1">
                  <c:v>176666.66666666666</c:v>
                </c:pt>
                <c:pt idx="2">
                  <c:v>88333.333333333328</c:v>
                </c:pt>
                <c:pt idx="3">
                  <c:v>17666.666666666668</c:v>
                </c:pt>
              </c:numCache>
            </c:numRef>
          </c:val>
        </c:ser>
        <c:axId val="71688960"/>
        <c:axId val="71690496"/>
      </c:barChart>
      <c:catAx>
        <c:axId val="71688960"/>
        <c:scaling>
          <c:orientation val="minMax"/>
        </c:scaling>
        <c:axPos val="b"/>
        <c:numFmt formatCode="_(* #,##0_);_(* \(#,##0\);_(* &quot;-&quot;??_);_(@_)" sourceLinked="1"/>
        <c:tickLblPos val="nextTo"/>
        <c:crossAx val="71690496"/>
        <c:crosses val="autoZero"/>
        <c:auto val="1"/>
        <c:lblAlgn val="ctr"/>
        <c:lblOffset val="100"/>
      </c:catAx>
      <c:valAx>
        <c:axId val="71690496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7168896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10</xdr:row>
      <xdr:rowOff>152400</xdr:rowOff>
    </xdr:from>
    <xdr:to>
      <xdr:col>12</xdr:col>
      <xdr:colOff>438150</xdr:colOff>
      <xdr:row>26</xdr:row>
      <xdr:rowOff>85725</xdr:rowOff>
    </xdr:to>
    <xdr:graphicFrame macro="">
      <xdr:nvGraphicFramePr>
        <xdr:cNvPr id="1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30</xdr:row>
      <xdr:rowOff>95250</xdr:rowOff>
    </xdr:from>
    <xdr:to>
      <xdr:col>12</xdr:col>
      <xdr:colOff>361950</xdr:colOff>
      <xdr:row>49</xdr:row>
      <xdr:rowOff>171450</xdr:rowOff>
    </xdr:to>
    <xdr:graphicFrame macro="">
      <xdr:nvGraphicFramePr>
        <xdr:cNvPr id="1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18</xdr:row>
      <xdr:rowOff>171450</xdr:rowOff>
    </xdr:from>
    <xdr:to>
      <xdr:col>9</xdr:col>
      <xdr:colOff>809625</xdr:colOff>
      <xdr:row>37</xdr:row>
      <xdr:rowOff>133350</xdr:rowOff>
    </xdr:to>
    <xdr:graphicFrame macro="">
      <xdr:nvGraphicFramePr>
        <xdr:cNvPr id="133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Layout" zoomScale="75" zoomScaleNormal="115" zoomScalePageLayoutView="75" workbookViewId="0">
      <selection activeCell="C8" sqref="C8"/>
    </sheetView>
  </sheetViews>
  <sheetFormatPr defaultRowHeight="15"/>
  <cols>
    <col min="1" max="1" width="34.28515625" style="1" bestFit="1" customWidth="1"/>
    <col min="2" max="2" width="43.140625" style="1" bestFit="1" customWidth="1"/>
    <col min="3" max="3" width="16.28515625" style="2" bestFit="1" customWidth="1"/>
    <col min="4" max="4" width="20" style="1" customWidth="1"/>
    <col min="5" max="6" width="9.140625" style="1"/>
    <col min="7" max="7" width="12.7109375" style="1" bestFit="1" customWidth="1"/>
    <col min="8" max="8" width="14.42578125" style="1" bestFit="1" customWidth="1"/>
    <col min="9" max="10" width="15.7109375" style="1" bestFit="1" customWidth="1"/>
    <col min="11" max="16384" width="9.140625" style="1"/>
  </cols>
  <sheetData>
    <row r="1" spans="1:9" ht="18.75">
      <c r="A1" s="19" t="s">
        <v>56</v>
      </c>
      <c r="B1" s="19"/>
      <c r="C1" s="19"/>
    </row>
    <row r="2" spans="1:9">
      <c r="A2" s="21" t="s">
        <v>22</v>
      </c>
      <c r="B2" s="21"/>
      <c r="C2" s="21"/>
    </row>
    <row r="3" spans="1:9">
      <c r="A3" s="20" t="s">
        <v>16</v>
      </c>
      <c r="B3" s="20"/>
      <c r="C3" s="20"/>
    </row>
    <row r="4" spans="1:9">
      <c r="A4" s="1" t="s">
        <v>0</v>
      </c>
      <c r="B4" s="1" t="s">
        <v>7</v>
      </c>
      <c r="C4" s="2">
        <v>100</v>
      </c>
    </row>
    <row r="5" spans="1:9">
      <c r="A5" s="1" t="s">
        <v>5</v>
      </c>
      <c r="B5" s="1" t="s">
        <v>25</v>
      </c>
      <c r="C5" s="2">
        <v>100</v>
      </c>
    </row>
    <row r="6" spans="1:9">
      <c r="A6" s="7" t="s">
        <v>14</v>
      </c>
      <c r="B6" s="7" t="s">
        <v>8</v>
      </c>
      <c r="C6" s="9">
        <f>C4*C5</f>
        <v>10000</v>
      </c>
    </row>
    <row r="7" spans="1:9">
      <c r="A7" s="20" t="s">
        <v>2</v>
      </c>
      <c r="B7" s="20"/>
      <c r="C7" s="20"/>
    </row>
    <row r="8" spans="1:9">
      <c r="A8" s="1" t="s">
        <v>9</v>
      </c>
      <c r="B8" s="1" t="s">
        <v>10</v>
      </c>
      <c r="C8" s="2">
        <v>10000</v>
      </c>
    </row>
    <row r="9" spans="1:9">
      <c r="A9" s="7" t="s">
        <v>4</v>
      </c>
      <c r="B9" s="7" t="s">
        <v>11</v>
      </c>
      <c r="C9" s="8">
        <f>C4*C8</f>
        <v>1000000</v>
      </c>
      <c r="G9" s="1" t="s">
        <v>44</v>
      </c>
      <c r="H9" s="1" t="s">
        <v>45</v>
      </c>
      <c r="I9" s="1" t="s">
        <v>46</v>
      </c>
    </row>
    <row r="10" spans="1:9">
      <c r="A10" s="7" t="s">
        <v>3</v>
      </c>
      <c r="B10" s="7" t="s">
        <v>58</v>
      </c>
      <c r="C10" s="8">
        <f>C9/6</f>
        <v>166666.66666666666</v>
      </c>
      <c r="G10" s="3">
        <f>D65</f>
        <v>64333.333333333336</v>
      </c>
      <c r="H10" s="3">
        <f>D34</f>
        <v>171666.66666666666</v>
      </c>
      <c r="I10" s="3">
        <f>D16</f>
        <v>343333.33333333331</v>
      </c>
    </row>
    <row r="11" spans="1:9">
      <c r="A11" s="1" t="s">
        <v>52</v>
      </c>
      <c r="B11" s="1" t="s">
        <v>57</v>
      </c>
      <c r="C11" s="2">
        <v>50</v>
      </c>
    </row>
    <row r="12" spans="1:9">
      <c r="A12" s="1" t="s">
        <v>13</v>
      </c>
      <c r="B12" s="1" t="s">
        <v>19</v>
      </c>
      <c r="C12" s="2">
        <v>100</v>
      </c>
    </row>
    <row r="13" spans="1:9">
      <c r="A13" s="7" t="s">
        <v>18</v>
      </c>
      <c r="B13" s="7" t="s">
        <v>51</v>
      </c>
      <c r="C13" s="9">
        <f>C10/C11*C12</f>
        <v>333333.33333333331</v>
      </c>
    </row>
    <row r="14" spans="1:9">
      <c r="A14" s="1" t="s">
        <v>12</v>
      </c>
      <c r="B14" s="1" t="s">
        <v>21</v>
      </c>
      <c r="C14" s="2">
        <v>10</v>
      </c>
    </row>
    <row r="15" spans="1:9">
      <c r="A15" s="7" t="s">
        <v>17</v>
      </c>
      <c r="B15" s="7" t="s">
        <v>41</v>
      </c>
      <c r="C15" s="8">
        <f>C10/C11/40/C14</f>
        <v>8.3333333333333321</v>
      </c>
      <c r="D15" s="10"/>
    </row>
    <row r="16" spans="1:9">
      <c r="A16" s="11" t="s">
        <v>37</v>
      </c>
      <c r="B16" s="11"/>
      <c r="C16" s="12"/>
      <c r="D16" s="13">
        <f>C6+C13</f>
        <v>343333.33333333331</v>
      </c>
    </row>
    <row r="17" spans="1:10">
      <c r="D17" s="4"/>
    </row>
    <row r="18" spans="1:10">
      <c r="A18" s="22" t="s">
        <v>23</v>
      </c>
      <c r="B18" s="22"/>
      <c r="C18" s="22"/>
    </row>
    <row r="19" spans="1:10">
      <c r="A19" s="20" t="s">
        <v>16</v>
      </c>
      <c r="B19" s="20"/>
      <c r="C19" s="20"/>
    </row>
    <row r="20" spans="1:10">
      <c r="A20" s="1" t="s">
        <v>0</v>
      </c>
      <c r="B20" s="1" t="s">
        <v>7</v>
      </c>
      <c r="C20" s="2">
        <v>100</v>
      </c>
    </row>
    <row r="21" spans="1:10">
      <c r="A21" s="1" t="s">
        <v>6</v>
      </c>
      <c r="B21" s="1" t="s">
        <v>39</v>
      </c>
      <c r="C21" s="5">
        <v>0.5</v>
      </c>
    </row>
    <row r="22" spans="1:10">
      <c r="A22" s="7" t="s">
        <v>26</v>
      </c>
      <c r="B22" s="7" t="s">
        <v>40</v>
      </c>
      <c r="C22" s="8">
        <f>C20*C21</f>
        <v>50</v>
      </c>
    </row>
    <row r="23" spans="1:10">
      <c r="A23" s="1" t="s">
        <v>5</v>
      </c>
      <c r="B23" s="1" t="s">
        <v>24</v>
      </c>
      <c r="C23" s="2">
        <v>100</v>
      </c>
    </row>
    <row r="24" spans="1:10">
      <c r="A24" s="7" t="s">
        <v>14</v>
      </c>
      <c r="B24" s="7"/>
      <c r="C24" s="9">
        <f>C23*C22</f>
        <v>5000</v>
      </c>
    </row>
    <row r="25" spans="1:10">
      <c r="A25" s="20" t="s">
        <v>2</v>
      </c>
      <c r="B25" s="20"/>
      <c r="C25" s="20"/>
    </row>
    <row r="26" spans="1:10">
      <c r="A26" s="1" t="s">
        <v>9</v>
      </c>
      <c r="B26" s="1" t="s">
        <v>10</v>
      </c>
      <c r="C26" s="2">
        <v>10000</v>
      </c>
    </row>
    <row r="27" spans="1:10">
      <c r="A27" s="7" t="s">
        <v>4</v>
      </c>
      <c r="B27" s="7" t="s">
        <v>11</v>
      </c>
      <c r="C27" s="8">
        <f>C22*C26</f>
        <v>500000</v>
      </c>
    </row>
    <row r="28" spans="1:10">
      <c r="A28" s="7" t="s">
        <v>3</v>
      </c>
      <c r="B28" s="7" t="s">
        <v>58</v>
      </c>
      <c r="C28" s="8">
        <f>C27/6</f>
        <v>83333.333333333328</v>
      </c>
      <c r="H28" s="1" t="s">
        <v>44</v>
      </c>
      <c r="I28" s="1" t="s">
        <v>45</v>
      </c>
      <c r="J28" s="1" t="s">
        <v>46</v>
      </c>
    </row>
    <row r="29" spans="1:10">
      <c r="A29" s="1" t="s">
        <v>52</v>
      </c>
      <c r="B29" s="1" t="s">
        <v>57</v>
      </c>
      <c r="C29" s="2">
        <v>50</v>
      </c>
      <c r="G29" s="1" t="s">
        <v>1</v>
      </c>
      <c r="H29" s="4">
        <f>C55</f>
        <v>11000</v>
      </c>
      <c r="I29" s="4">
        <f>C24</f>
        <v>5000</v>
      </c>
      <c r="J29" s="4">
        <f>C6</f>
        <v>10000</v>
      </c>
    </row>
    <row r="30" spans="1:10">
      <c r="A30" s="1" t="s">
        <v>13</v>
      </c>
      <c r="B30" s="1" t="s">
        <v>19</v>
      </c>
      <c r="C30" s="2">
        <v>100</v>
      </c>
      <c r="G30" s="1" t="s">
        <v>2</v>
      </c>
      <c r="H30" s="4">
        <f>C62+C47</f>
        <v>43333.333333333336</v>
      </c>
      <c r="I30" s="4">
        <f>C31+C47</f>
        <v>176666.66666666666</v>
      </c>
      <c r="J30" s="4">
        <f>C13+C47</f>
        <v>343333.33333333331</v>
      </c>
    </row>
    <row r="31" spans="1:10">
      <c r="A31" s="7" t="s">
        <v>18</v>
      </c>
      <c r="B31" s="7" t="s">
        <v>51</v>
      </c>
      <c r="C31" s="9">
        <f>C28/C29*C30</f>
        <v>166666.66666666666</v>
      </c>
    </row>
    <row r="32" spans="1:10">
      <c r="A32" s="1" t="s">
        <v>12</v>
      </c>
      <c r="B32" s="1" t="s">
        <v>21</v>
      </c>
      <c r="C32" s="2">
        <v>10</v>
      </c>
    </row>
    <row r="33" spans="1:4">
      <c r="A33" s="7" t="s">
        <v>17</v>
      </c>
      <c r="B33" s="7" t="s">
        <v>41</v>
      </c>
      <c r="C33" s="8">
        <f>C28/C29/40/C32</f>
        <v>4.1666666666666661</v>
      </c>
      <c r="D33" s="10"/>
    </row>
    <row r="34" spans="1:4">
      <c r="A34" s="11" t="s">
        <v>36</v>
      </c>
      <c r="B34" s="11"/>
      <c r="C34" s="12"/>
      <c r="D34" s="13">
        <f>C24+C31</f>
        <v>171666.66666666666</v>
      </c>
    </row>
    <row r="35" spans="1:4">
      <c r="D35" s="4"/>
    </row>
    <row r="36" spans="1:4">
      <c r="A36" s="23" t="s">
        <v>27</v>
      </c>
      <c r="B36" s="23"/>
      <c r="C36" s="23"/>
    </row>
    <row r="37" spans="1:4">
      <c r="A37" s="20" t="s">
        <v>29</v>
      </c>
      <c r="B37" s="20"/>
      <c r="C37" s="20"/>
    </row>
    <row r="38" spans="1:4">
      <c r="A38" s="1" t="s">
        <v>0</v>
      </c>
      <c r="B38" s="1" t="s">
        <v>7</v>
      </c>
      <c r="C38" s="2">
        <v>100</v>
      </c>
    </row>
    <row r="39" spans="1:4">
      <c r="A39" s="1" t="s">
        <v>34</v>
      </c>
      <c r="B39" s="1" t="s">
        <v>32</v>
      </c>
      <c r="C39" s="2">
        <v>100</v>
      </c>
    </row>
    <row r="40" spans="1:4">
      <c r="A40" s="7" t="s">
        <v>30</v>
      </c>
      <c r="B40" s="7" t="s">
        <v>33</v>
      </c>
      <c r="C40" s="9">
        <f>C38*C39</f>
        <v>10000</v>
      </c>
    </row>
    <row r="41" spans="1:4">
      <c r="A41" s="20" t="s">
        <v>48</v>
      </c>
      <c r="B41" s="20"/>
      <c r="C41" s="20"/>
    </row>
    <row r="42" spans="1:4">
      <c r="A42" s="1" t="s">
        <v>9</v>
      </c>
      <c r="B42" s="1" t="s">
        <v>10</v>
      </c>
      <c r="C42" s="2">
        <v>10000</v>
      </c>
    </row>
    <row r="43" spans="1:4">
      <c r="A43" s="7" t="s">
        <v>4</v>
      </c>
      <c r="B43" s="7" t="s">
        <v>11</v>
      </c>
      <c r="C43" s="8">
        <f>C38*C42</f>
        <v>1000000</v>
      </c>
    </row>
    <row r="44" spans="1:4">
      <c r="A44" s="7" t="s">
        <v>3</v>
      </c>
      <c r="B44" s="7" t="s">
        <v>58</v>
      </c>
      <c r="C44" s="8">
        <f>C43/6</f>
        <v>166666.66666666666</v>
      </c>
    </row>
    <row r="45" spans="1:4">
      <c r="A45" s="1" t="s">
        <v>49</v>
      </c>
      <c r="B45" s="1" t="s">
        <v>55</v>
      </c>
      <c r="C45" s="2">
        <v>100</v>
      </c>
    </row>
    <row r="46" spans="1:4">
      <c r="A46" s="1" t="s">
        <v>13</v>
      </c>
      <c r="B46" s="1" t="s">
        <v>19</v>
      </c>
      <c r="C46" s="2">
        <v>100</v>
      </c>
    </row>
    <row r="47" spans="1:4">
      <c r="A47" s="7" t="s">
        <v>50</v>
      </c>
      <c r="B47" s="7" t="s">
        <v>51</v>
      </c>
      <c r="C47" s="9">
        <f>C45*C46</f>
        <v>10000</v>
      </c>
    </row>
    <row r="48" spans="1:4">
      <c r="A48" s="1" t="s">
        <v>12</v>
      </c>
      <c r="B48" s="1" t="s">
        <v>21</v>
      </c>
      <c r="C48" s="6">
        <v>1</v>
      </c>
    </row>
    <row r="49" spans="1:4">
      <c r="A49" s="7" t="s">
        <v>17</v>
      </c>
      <c r="B49" s="7" t="s">
        <v>41</v>
      </c>
      <c r="C49" s="14">
        <f>C45/C48/40</f>
        <v>2.5</v>
      </c>
    </row>
    <row r="50" spans="1:4">
      <c r="A50" s="20" t="s">
        <v>1</v>
      </c>
      <c r="B50" s="20"/>
      <c r="C50" s="20"/>
    </row>
    <row r="51" spans="1:4">
      <c r="A51" s="1" t="s">
        <v>31</v>
      </c>
      <c r="B51" s="1" t="s">
        <v>42</v>
      </c>
      <c r="C51" s="5">
        <v>0.1</v>
      </c>
    </row>
    <row r="52" spans="1:4">
      <c r="A52" s="7" t="s">
        <v>26</v>
      </c>
      <c r="B52" s="7" t="s">
        <v>40</v>
      </c>
      <c r="C52" s="8">
        <f>C38*C51</f>
        <v>10</v>
      </c>
    </row>
    <row r="53" spans="1:4">
      <c r="A53" s="1" t="s">
        <v>5</v>
      </c>
      <c r="B53" s="1" t="s">
        <v>24</v>
      </c>
      <c r="C53" s="2">
        <v>100</v>
      </c>
    </row>
    <row r="54" spans="1:4">
      <c r="A54" s="7" t="s">
        <v>35</v>
      </c>
      <c r="B54" s="7" t="s">
        <v>43</v>
      </c>
      <c r="C54" s="9">
        <f>C53*C52</f>
        <v>1000</v>
      </c>
    </row>
    <row r="55" spans="1:4">
      <c r="A55" s="7" t="s">
        <v>14</v>
      </c>
      <c r="B55" s="7"/>
      <c r="C55" s="9">
        <f>C40+C54</f>
        <v>11000</v>
      </c>
    </row>
    <row r="56" spans="1:4">
      <c r="A56" s="20" t="s">
        <v>2</v>
      </c>
      <c r="B56" s="20"/>
      <c r="C56" s="20"/>
    </row>
    <row r="57" spans="1:4">
      <c r="A57" s="1" t="s">
        <v>9</v>
      </c>
      <c r="B57" s="1" t="s">
        <v>10</v>
      </c>
      <c r="C57" s="2">
        <v>10000</v>
      </c>
    </row>
    <row r="58" spans="1:4">
      <c r="A58" s="7" t="s">
        <v>4</v>
      </c>
      <c r="B58" s="7" t="s">
        <v>11</v>
      </c>
      <c r="C58" s="8">
        <f>C52*C57</f>
        <v>100000</v>
      </c>
    </row>
    <row r="59" spans="1:4">
      <c r="A59" s="7" t="s">
        <v>3</v>
      </c>
      <c r="B59" s="7" t="s">
        <v>58</v>
      </c>
      <c r="C59" s="8">
        <f>C58/6</f>
        <v>16666.666666666668</v>
      </c>
    </row>
    <row r="60" spans="1:4">
      <c r="A60" s="1" t="s">
        <v>52</v>
      </c>
      <c r="B60" s="1" t="s">
        <v>57</v>
      </c>
      <c r="C60" s="2">
        <v>50</v>
      </c>
    </row>
    <row r="61" spans="1:4">
      <c r="A61" s="1" t="s">
        <v>13</v>
      </c>
      <c r="B61" s="1" t="s">
        <v>19</v>
      </c>
      <c r="C61" s="2">
        <v>100</v>
      </c>
    </row>
    <row r="62" spans="1:4">
      <c r="A62" s="7" t="s">
        <v>18</v>
      </c>
      <c r="B62" s="7" t="s">
        <v>20</v>
      </c>
      <c r="C62" s="9">
        <f>C59/C60*C61</f>
        <v>33333.333333333336</v>
      </c>
    </row>
    <row r="63" spans="1:4">
      <c r="A63" s="1" t="s">
        <v>12</v>
      </c>
      <c r="B63" s="1" t="s">
        <v>21</v>
      </c>
      <c r="C63" s="2">
        <v>10</v>
      </c>
    </row>
    <row r="64" spans="1:4">
      <c r="A64" s="7" t="s">
        <v>17</v>
      </c>
      <c r="B64" s="7" t="s">
        <v>41</v>
      </c>
      <c r="C64" s="8">
        <f>C59/C60/40/C63</f>
        <v>0.83333333333333337</v>
      </c>
      <c r="D64" s="10"/>
    </row>
    <row r="65" spans="1:4">
      <c r="A65" s="11" t="s">
        <v>38</v>
      </c>
      <c r="B65" s="11"/>
      <c r="C65" s="12"/>
      <c r="D65" s="13">
        <f>C40+C47+C55+C62</f>
        <v>64333.333333333336</v>
      </c>
    </row>
  </sheetData>
  <sheetProtection sheet="1" objects="1" scenarios="1" selectLockedCells="1"/>
  <protectedRanges>
    <protectedRange sqref="C4:C5 C8 C11:C12 C14 C20:C21 C23 C26 C29:C30 C32 C38:C39 C42 C45:C46 C48 C51 C53 C57 C60:C61 C63" name="Range1"/>
  </protectedRanges>
  <mergeCells count="12">
    <mergeCell ref="A1:C1"/>
    <mergeCell ref="A37:C37"/>
    <mergeCell ref="A41:C41"/>
    <mergeCell ref="A56:C56"/>
    <mergeCell ref="A50:C50"/>
    <mergeCell ref="A3:C3"/>
    <mergeCell ref="A7:C7"/>
    <mergeCell ref="A2:C2"/>
    <mergeCell ref="A18:C18"/>
    <mergeCell ref="A19:C19"/>
    <mergeCell ref="A25:C25"/>
    <mergeCell ref="A36:C36"/>
  </mergeCells>
  <printOptions gridLines="1"/>
  <pageMargins left="0.7" right="0.7" top="0.75" bottom="0.75" header="0.3" footer="0.3"/>
  <pageSetup scale="41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Layout" zoomScaleNormal="100" workbookViewId="0">
      <selection activeCell="A19" sqref="A19"/>
    </sheetView>
  </sheetViews>
  <sheetFormatPr defaultRowHeight="15"/>
  <cols>
    <col min="1" max="1" width="34.28515625" style="1" bestFit="1" customWidth="1"/>
    <col min="2" max="2" width="43.140625" style="1" bestFit="1" customWidth="1"/>
    <col min="3" max="4" width="14.28515625" style="1" bestFit="1" customWidth="1"/>
    <col min="5" max="7" width="12.5703125" style="1" bestFit="1" customWidth="1"/>
    <col min="8" max="8" width="18" style="1" bestFit="1" customWidth="1"/>
    <col min="9" max="9" width="12.5703125" style="1" bestFit="1" customWidth="1"/>
    <col min="10" max="11" width="13.7109375" style="1" bestFit="1" customWidth="1"/>
    <col min="12" max="12" width="18.140625" style="1" bestFit="1" customWidth="1"/>
    <col min="13" max="16384" width="9.140625" style="1"/>
  </cols>
  <sheetData>
    <row r="1" spans="1:6">
      <c r="A1" s="21" t="s">
        <v>22</v>
      </c>
      <c r="B1" s="21"/>
      <c r="C1" s="21"/>
      <c r="D1" s="21"/>
      <c r="E1" s="21"/>
      <c r="F1" s="21"/>
    </row>
    <row r="2" spans="1:6">
      <c r="A2" s="24" t="s">
        <v>16</v>
      </c>
      <c r="B2" s="24"/>
      <c r="C2" s="24"/>
      <c r="D2" s="24"/>
      <c r="E2" s="24"/>
      <c r="F2" s="24"/>
    </row>
    <row r="3" spans="1:6">
      <c r="A3" s="10" t="s">
        <v>0</v>
      </c>
      <c r="B3" s="10" t="s">
        <v>7</v>
      </c>
      <c r="C3" s="2">
        <v>10</v>
      </c>
      <c r="D3" s="2">
        <v>50</v>
      </c>
      <c r="E3" s="2">
        <v>100</v>
      </c>
      <c r="F3" s="2">
        <v>200</v>
      </c>
    </row>
    <row r="4" spans="1:6">
      <c r="A4" s="10" t="s">
        <v>5</v>
      </c>
      <c r="B4" s="10" t="s">
        <v>25</v>
      </c>
      <c r="C4" s="2">
        <v>100</v>
      </c>
      <c r="D4" s="2">
        <v>100</v>
      </c>
      <c r="E4" s="2">
        <v>100</v>
      </c>
      <c r="F4" s="2">
        <v>100</v>
      </c>
    </row>
    <row r="5" spans="1:6">
      <c r="A5" s="16" t="s">
        <v>14</v>
      </c>
      <c r="B5" s="16" t="s">
        <v>8</v>
      </c>
      <c r="C5" s="18">
        <f>C3*C4</f>
        <v>1000</v>
      </c>
      <c r="D5" s="18">
        <f>D3*D4</f>
        <v>5000</v>
      </c>
      <c r="E5" s="18">
        <f>E3*E4</f>
        <v>10000</v>
      </c>
      <c r="F5" s="18">
        <f>F3*F4</f>
        <v>20000</v>
      </c>
    </row>
    <row r="6" spans="1:6">
      <c r="A6" s="24" t="s">
        <v>2</v>
      </c>
      <c r="B6" s="24"/>
      <c r="C6" s="24"/>
      <c r="D6" s="24"/>
      <c r="E6" s="24"/>
      <c r="F6" s="24"/>
    </row>
    <row r="7" spans="1:6">
      <c r="A7" s="10" t="s">
        <v>9</v>
      </c>
      <c r="B7" s="10" t="s">
        <v>10</v>
      </c>
      <c r="C7" s="2">
        <v>10000</v>
      </c>
      <c r="D7" s="2">
        <v>10000</v>
      </c>
      <c r="E7" s="2">
        <v>10000</v>
      </c>
      <c r="F7" s="2">
        <v>10000</v>
      </c>
    </row>
    <row r="8" spans="1:6">
      <c r="A8" s="1" t="s">
        <v>4</v>
      </c>
      <c r="B8" s="1" t="s">
        <v>11</v>
      </c>
      <c r="C8" s="17">
        <f>C3*C7</f>
        <v>100000</v>
      </c>
      <c r="D8" s="17">
        <f>D3*D7</f>
        <v>500000</v>
      </c>
      <c r="E8" s="17">
        <f>E3*E7</f>
        <v>1000000</v>
      </c>
      <c r="F8" s="17">
        <f>F3*F7</f>
        <v>2000000</v>
      </c>
    </row>
    <row r="9" spans="1:6">
      <c r="A9" s="1" t="s">
        <v>3</v>
      </c>
      <c r="B9" s="1" t="s">
        <v>58</v>
      </c>
      <c r="C9" s="17">
        <f>C8/6</f>
        <v>16666.666666666668</v>
      </c>
      <c r="D9" s="17">
        <f>D8/6</f>
        <v>83333.333333333328</v>
      </c>
      <c r="E9" s="17">
        <f>E8/6</f>
        <v>166666.66666666666</v>
      </c>
      <c r="F9" s="17">
        <f>F8/6</f>
        <v>333333.33333333331</v>
      </c>
    </row>
    <row r="10" spans="1:6">
      <c r="A10" s="10" t="s">
        <v>53</v>
      </c>
      <c r="B10" s="10" t="s">
        <v>54</v>
      </c>
      <c r="C10" s="2">
        <v>50</v>
      </c>
      <c r="D10" s="2">
        <v>50</v>
      </c>
      <c r="E10" s="2">
        <v>50</v>
      </c>
      <c r="F10" s="2">
        <v>50</v>
      </c>
    </row>
    <row r="11" spans="1:6">
      <c r="A11" s="1" t="s">
        <v>28</v>
      </c>
      <c r="B11" s="1" t="s">
        <v>15</v>
      </c>
      <c r="C11" s="17">
        <f>C9/C10</f>
        <v>333.33333333333337</v>
      </c>
      <c r="D11" s="17">
        <f t="shared" ref="D11:F11" si="0">D9/D10</f>
        <v>1666.6666666666665</v>
      </c>
      <c r="E11" s="17">
        <f t="shared" si="0"/>
        <v>3333.333333333333</v>
      </c>
      <c r="F11" s="17">
        <f t="shared" si="0"/>
        <v>6666.6666666666661</v>
      </c>
    </row>
    <row r="12" spans="1:6">
      <c r="A12" s="10" t="s">
        <v>13</v>
      </c>
      <c r="B12" s="10" t="s">
        <v>19</v>
      </c>
      <c r="C12" s="2">
        <v>50</v>
      </c>
      <c r="D12" s="2">
        <v>50</v>
      </c>
      <c r="E12" s="2">
        <v>50</v>
      </c>
      <c r="F12" s="2">
        <v>50</v>
      </c>
    </row>
    <row r="13" spans="1:6">
      <c r="A13" s="1" t="s">
        <v>18</v>
      </c>
      <c r="B13" s="1" t="s">
        <v>20</v>
      </c>
      <c r="C13" s="18">
        <f>C11*C12</f>
        <v>16666.666666666668</v>
      </c>
      <c r="D13" s="18">
        <f>D11*D12</f>
        <v>83333.333333333328</v>
      </c>
      <c r="E13" s="18">
        <f>E11*E12</f>
        <v>166666.66666666666</v>
      </c>
      <c r="F13" s="18">
        <f>F11*F12</f>
        <v>333333.33333333331</v>
      </c>
    </row>
    <row r="14" spans="1:6">
      <c r="A14" s="10" t="s">
        <v>12</v>
      </c>
      <c r="B14" s="10" t="s">
        <v>21</v>
      </c>
      <c r="C14" s="2">
        <v>10</v>
      </c>
      <c r="D14" s="2">
        <v>10</v>
      </c>
      <c r="E14" s="2">
        <v>10</v>
      </c>
      <c r="F14" s="2">
        <v>10</v>
      </c>
    </row>
    <row r="15" spans="1:6">
      <c r="A15" s="1" t="s">
        <v>17</v>
      </c>
      <c r="B15" s="1" t="s">
        <v>41</v>
      </c>
      <c r="C15" s="17">
        <f>C11/40/C14</f>
        <v>0.83333333333333337</v>
      </c>
      <c r="D15" s="17">
        <f>D11/40/D14</f>
        <v>4.1666666666666661</v>
      </c>
      <c r="E15" s="17">
        <f>E11/40/E14</f>
        <v>8.3333333333333321</v>
      </c>
      <c r="F15" s="17">
        <f>F11/40/F14</f>
        <v>16.666666666666664</v>
      </c>
    </row>
    <row r="40" spans="4:8">
      <c r="E40" s="15">
        <f>F3</f>
        <v>200</v>
      </c>
      <c r="F40" s="15">
        <f>E3</f>
        <v>100</v>
      </c>
      <c r="G40" s="15">
        <f>D3</f>
        <v>50</v>
      </c>
      <c r="H40" s="15">
        <f>C3</f>
        <v>10</v>
      </c>
    </row>
    <row r="41" spans="4:8">
      <c r="D41" s="1" t="s">
        <v>1</v>
      </c>
      <c r="E41" s="4">
        <f>F5</f>
        <v>20000</v>
      </c>
      <c r="F41" s="4">
        <f>E5</f>
        <v>10000</v>
      </c>
      <c r="G41" s="4">
        <f>D5</f>
        <v>5000</v>
      </c>
      <c r="H41" s="4">
        <f>C5</f>
        <v>1000</v>
      </c>
    </row>
    <row r="42" spans="4:8">
      <c r="D42" s="1" t="s">
        <v>47</v>
      </c>
      <c r="E42" s="4">
        <f>F13</f>
        <v>333333.33333333331</v>
      </c>
      <c r="F42" s="4">
        <f>E13</f>
        <v>166666.66666666666</v>
      </c>
      <c r="G42" s="4">
        <f>D13</f>
        <v>83333.333333333328</v>
      </c>
      <c r="H42" s="4">
        <f>C13</f>
        <v>16666.666666666668</v>
      </c>
    </row>
    <row r="43" spans="4:8">
      <c r="E43" s="3">
        <f>SUM(E41:E42)</f>
        <v>353333.33333333331</v>
      </c>
      <c r="F43" s="3">
        <f>SUM(F41:F42)</f>
        <v>176666.66666666666</v>
      </c>
      <c r="G43" s="3">
        <f>SUM(G41:G42)</f>
        <v>88333.333333333328</v>
      </c>
      <c r="H43" s="3">
        <f>SUM(H41:H42)</f>
        <v>17666.666666666668</v>
      </c>
    </row>
    <row r="44" spans="4:8">
      <c r="H44" s="4"/>
    </row>
    <row r="47" spans="4:8">
      <c r="E47" s="15">
        <f>E40</f>
        <v>200</v>
      </c>
      <c r="F47" s="15">
        <f>F40</f>
        <v>100</v>
      </c>
      <c r="G47" s="15">
        <f>G40</f>
        <v>50</v>
      </c>
      <c r="H47" s="15">
        <f>H40</f>
        <v>10</v>
      </c>
    </row>
    <row r="48" spans="4:8">
      <c r="E48" s="3">
        <f>E43</f>
        <v>353333.33333333331</v>
      </c>
      <c r="F48" s="3">
        <f>F43</f>
        <v>176666.66666666666</v>
      </c>
      <c r="G48" s="3">
        <f>G43</f>
        <v>88333.333333333328</v>
      </c>
      <c r="H48" s="3">
        <f>H43</f>
        <v>17666.666666666668</v>
      </c>
    </row>
  </sheetData>
  <sheetProtection sheet="1" objects="1" scenarios="1" selectLockedCells="1"/>
  <protectedRanges>
    <protectedRange sqref="C3" name="Range5"/>
    <protectedRange sqref="C12:F12" name="Range3"/>
    <protectedRange sqref="C3:F4" name="Range1"/>
    <protectedRange sqref="C7:F7" name="Range2"/>
    <protectedRange sqref="C14:F14" name="Range4"/>
  </protectedRanges>
  <mergeCells count="3">
    <mergeCell ref="A1:F1"/>
    <mergeCell ref="A2:F2"/>
    <mergeCell ref="A6:F6"/>
  </mergeCells>
  <pageMargins left="0.7" right="0.7" top="0.75" bottom="0.75" header="0.3" footer="0.3"/>
  <pageSetup scale="65" fitToHeight="0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Linear-search-analytics</vt:lpstr>
      <vt:lpstr>Linear-size examples</vt:lpstr>
      <vt:lpstr>'Linear-search-analytics'!Print_Area</vt:lpstr>
    </vt:vector>
  </TitlesOfParts>
  <Company>Vorys, Sater, Seymour and Pease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jkbrown</dc:creator>
  <cp:lastModifiedBy>jkbrown</cp:lastModifiedBy>
  <cp:lastPrinted>2010-09-03T11:47:01Z</cp:lastPrinted>
  <dcterms:created xsi:type="dcterms:W3CDTF">2009-09-28T16:32:12Z</dcterms:created>
  <dcterms:modified xsi:type="dcterms:W3CDTF">2013-03-28T21:36:08Z</dcterms:modified>
</cp:coreProperties>
</file>